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UDYNKI STARE (2 z 3 lat)" sheetId="1" state="visible" r:id="rId2"/>
    <sheet name="BUDYNKI NOWE (oddawane 2020 r.)" sheetId="2" state="visible" r:id="rId3"/>
    <sheet name="BUDYNKI NOWE (oddawane 2021 r.)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<sst xmlns="http://schemas.openxmlformats.org/spreadsheetml/2006/main" count="59" uniqueCount="21">
  <si>
    <t xml:space="preserve">Pola wypełniane automatycznie</t>
  </si>
  <si>
    <t xml:space="preserve">Wybrane dwa lata z trzech lat poprzedzających złożenie wniosku</t>
  </si>
  <si>
    <t xml:space="preserve">Nr faktury</t>
  </si>
  <si>
    <t xml:space="preserve">Ilość paliwa</t>
  </si>
  <si>
    <t xml:space="preserve">Cena paliwa, [zł/jednostka]</t>
  </si>
  <si>
    <t xml:space="preserve">Koszt z faktur</t>
  </si>
  <si>
    <t xml:space="preserve">Skp</t>
  </si>
  <si>
    <t xml:space="preserve">Razem|średnia|razem:</t>
  </si>
  <si>
    <t xml:space="preserve">Rok objęty wsparciem rządu</t>
  </si>
  <si>
    <t xml:space="preserve">Zkp</t>
  </si>
  <si>
    <t xml:space="preserve">Wzrost kosztów</t>
  </si>
  <si>
    <t xml:space="preserve">D</t>
  </si>
  <si>
    <t xml:space="preserve">Objaśnienia skrótów:</t>
  </si>
  <si>
    <t xml:space="preserve">Skp - średni roczny koszt zakupu paliwa wykorzystywanego na potrzeby ogrzewania, obliczony z dwóch wybranych lat z okresu trzech lat poprzedzających złożenie wniosku.</t>
  </si>
  <si>
    <t xml:space="preserve">D - wysokość dodatku (wsparcie rządu, czyli 40% wzrostu)</t>
  </si>
  <si>
    <t xml:space="preserve">Zkp - zakładany średni roczny koszt zakupu paliwa wykorzystywanego na potrzeby ogrzewania</t>
  </si>
  <si>
    <t xml:space="preserve">Data oddania budynku do użytkowania w 2020 r.</t>
  </si>
  <si>
    <t xml:space="preserve">Zakładana ilość paliwa na rok:</t>
  </si>
  <si>
    <t xml:space="preserve">Razem:</t>
  </si>
  <si>
    <t xml:space="preserve">Data oddania budynku do użytkowania w 2021 r.</t>
  </si>
  <si>
    <t xml:space="preserve">Skp - średni roczny koszt zakupu paliwa wykorzystywanego na potrzeby ogrzewania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</si>
</sst>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&quot; zł&quot;_-;\-* #,##0.00&quot; zł&quot;_-;_-* \-??&quot; zł&quot;_-;_-@_-"/>
    <numFmt numFmtId="166" formatCode="0.000"/>
    <numFmt numFmtId="167" formatCode="0.00"/>
    <numFmt numFmtId="168" formatCode="yyyy\-mm\-dd"/>
    <numFmt numFmtId="169" formatCode="_-* #,##0.000&quot; zł&quot;_-;\-* #,##0.000&quot; zł&quot;_-;_-* \-???&quot; zł&quot;_-;_-@_-"/>
  </numFmts>
  <fonts count="9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i val="true"/>
      <sz val="10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i val="true"/>
      <sz val="8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rgb="FFD9D9D9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D9D9"/>
        <bgColor rgb="FFC0C0C0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thick"/>
      <right style="medium"/>
      <top style="thick"/>
      <bottom style="thick"/>
      <diagonal/>
    </border>
    <border diagonalUp="false" diagonalDown="false">
      <left/>
      <right style="medium"/>
      <top style="thick"/>
      <bottom style="thick"/>
      <diagonal/>
    </border>
    <border diagonalUp="false" diagonalDown="false">
      <left/>
      <right/>
      <top style="thick"/>
      <bottom style="thick"/>
      <diagonal/>
    </border>
    <border diagonalUp="false" diagonalDown="false">
      <left style="medium"/>
      <right/>
      <top style="thick"/>
      <bottom style="thick"/>
      <diagonal/>
    </border>
    <border diagonalUp="false" diagonalDown="false">
      <left style="medium"/>
      <right style="thick"/>
      <top style="thick"/>
      <bottom style="thick"/>
      <diagonal/>
    </border>
    <border diagonalUp="false" diagonalDown="false">
      <left/>
      <right style="medium"/>
      <top/>
      <bottom style="thick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medium"/>
      <top style="medium"/>
      <bottom style="thick"/>
      <diagonal/>
    </border>
    <border diagonalUp="false" diagonalDown="false">
      <left style="medium"/>
      <right/>
      <top style="medium"/>
      <bottom style="thick"/>
      <diagonal/>
    </border>
    <border diagonalUp="false" diagonalDown="false">
      <left style="medium"/>
      <right style="medium"/>
      <top style="thick"/>
      <bottom style="thick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/>
      <top style="medium"/>
      <bottom style="thick"/>
      <diagonal/>
    </border>
    <border diagonalUp="false" diagonalDown="false">
      <left/>
      <right/>
      <top/>
      <bottom style="thick"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 style="thick"/>
      <right/>
      <top style="thick"/>
      <bottom style="thick"/>
      <diagonal/>
    </border>
    <border diagonalUp="false" diagonalDown="false">
      <left style="medium"/>
      <right/>
      <top/>
      <bottom style="thick"/>
      <diagonal/>
    </border>
    <border diagonalUp="false" diagonalDown="false">
      <left style="medium"/>
      <right style="thick"/>
      <top/>
      <bottom style="thick"/>
      <diagonal/>
    </border>
    <border diagonalUp="false" diagonalDown="false">
      <left style="thick"/>
      <right/>
      <top/>
      <bottom/>
      <diagonal/>
    </border>
    <border diagonalUp="false" diagonalDown="false">
      <left style="medium"/>
      <right style="medium"/>
      <top/>
      <bottom style="thick"/>
      <diagonal/>
    </border>
    <border diagonalUp="false" diagonalDown="false">
      <left style="medium"/>
      <right style="medium"/>
      <top style="thick"/>
      <bottom style="medium"/>
      <diagonal/>
    </border>
    <border diagonalUp="false" diagonalDown="false">
      <left/>
      <right/>
      <top style="thick"/>
      <bottom/>
      <diagonal/>
    </border>
    <border diagonalUp="false" diagonalDown="false">
      <left/>
      <right style="medium"/>
      <top style="thick"/>
      <bottom/>
      <diagonal/>
    </border>
    <border diagonalUp="false" diagonalDown="false">
      <left style="medium"/>
      <right style="thick"/>
      <top style="thick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0" fillId="0" borderId="7" xfId="17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0" borderId="8" xfId="17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7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2" borderId="5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0" fillId="0" borderId="10" xfId="17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0" borderId="11" xfId="17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9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0" fillId="0" borderId="12" xfId="17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0" borderId="13" xfId="17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2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0" fillId="2" borderId="14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4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2" borderId="14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7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0" borderId="15" xfId="17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0" borderId="16" xfId="17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0" borderId="17" xfId="17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0" borderId="18" xfId="17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0" borderId="19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7" xfId="17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5" fillId="2" borderId="22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2" borderId="23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5" xfId="17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0" borderId="10" xfId="17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0" borderId="12" xfId="17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25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12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8" fontId="0" fillId="0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5" fillId="2" borderId="7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2" borderId="9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2" borderId="12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8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6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0" fillId="2" borderId="26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26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2" borderId="26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0" fillId="2" borderId="25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3" borderId="12" xfId="17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0" borderId="26" xfId="17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0" borderId="26" xfId="17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9" fontId="5" fillId="2" borderId="4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2" borderId="4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2" borderId="25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9" xfId="17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0" borderId="9" xfId="17" applyFont="true" applyBorder="true" applyAlignment="tru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6">
    <dxf>
      <font>
        <color rgb="00FFFFFF"/>
      </font>
      <fill>
        <patternFill>
          <bgColor rgb="FFFFC7CE"/>
        </patternFill>
      </fill>
    </dxf>
    <dxf>
      <font>
        <color rgb="00FFFFFF"/>
      </font>
      <fill>
        <patternFill>
          <bgColor rgb="FF92D050"/>
        </patternFill>
      </fill>
    </dxf>
    <dxf>
      <font>
        <color rgb="00FFFFFF"/>
      </font>
      <fill>
        <patternFill>
          <bgColor rgb="FFFFC7CE"/>
        </patternFill>
      </fill>
    </dxf>
    <dxf>
      <font>
        <color rgb="00FFFFFF"/>
      </font>
      <fill>
        <patternFill>
          <bgColor rgb="FF92D050"/>
        </patternFill>
      </fill>
    </dxf>
    <dxf>
      <font>
        <color rgb="00FFFFFF"/>
      </font>
      <fill>
        <patternFill>
          <bgColor rgb="FFFFC7CE"/>
        </patternFill>
      </fill>
    </dxf>
    <dxf>
      <font>
        <color rgb="00FFFFFF"/>
      </font>
      <fill>
        <patternFill>
          <bgColor rgb="FF92D05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2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2" activeCellId="0" sqref="G12"/>
    </sheetView>
  </sheetViews>
  <sheetFormatPr defaultColWidth="8.6875" defaultRowHeight="14.25" zeroHeight="false" outlineLevelRow="0" outlineLevelCol="0"/>
  <cols>
    <col collapsed="false" customWidth="true" hidden="false" outlineLevel="0" max="1" min="1" style="0" width="30.55"/>
    <col collapsed="false" customWidth="true" hidden="false" outlineLevel="0" max="2" min="2" style="0" width="29.82"/>
    <col collapsed="false" customWidth="true" hidden="false" outlineLevel="0" max="3" min="3" style="0" width="14.17"/>
    <col collapsed="false" customWidth="true" hidden="false" outlineLevel="0" max="4" min="4" style="0" width="13.17"/>
    <col collapsed="false" customWidth="true" hidden="false" outlineLevel="0" max="5" min="5" style="0" width="14.17"/>
    <col collapsed="false" customWidth="true" hidden="false" outlineLevel="0" max="6" min="6" style="0" width="12.72"/>
    <col collapsed="false" customWidth="true" hidden="false" outlineLevel="0" max="7" min="7" style="0" width="15.81"/>
    <col collapsed="false" customWidth="true" hidden="false" outlineLevel="0" max="8" min="8" style="0" width="16.45"/>
  </cols>
  <sheetData>
    <row r="1" customFormat="false" ht="14.25" hidden="false" customHeight="false" outlineLevel="0" collapsed="false">
      <c r="A1" s="1" t="s">
        <v>0</v>
      </c>
    </row>
    <row r="2" customFormat="false" ht="15" hidden="false" customHeight="false" outlineLevel="0" collapsed="false"/>
    <row r="3" customFormat="false" ht="27.75" hidden="false" customHeight="true" outlineLevel="0" collapsed="false">
      <c r="A3" s="2" t="s">
        <v>1</v>
      </c>
      <c r="B3" s="3" t="s">
        <v>2</v>
      </c>
      <c r="C3" s="4" t="s">
        <v>3</v>
      </c>
      <c r="D3" s="5" t="s">
        <v>4</v>
      </c>
      <c r="E3" s="5" t="s">
        <v>5</v>
      </c>
      <c r="F3" s="6" t="s">
        <v>6</v>
      </c>
      <c r="G3" s="7"/>
    </row>
    <row r="4" customFormat="false" ht="15" hidden="false" customHeight="false" outlineLevel="0" collapsed="false">
      <c r="A4" s="8" t="n">
        <v>2020</v>
      </c>
      <c r="B4" s="9"/>
      <c r="C4" s="10" t="n">
        <v>10</v>
      </c>
      <c r="D4" s="11" t="n">
        <v>500</v>
      </c>
      <c r="E4" s="12" t="n">
        <f aca="false">C4*D4</f>
        <v>5000</v>
      </c>
      <c r="F4" s="13" t="n">
        <f aca="false">(E9+E15)/2</f>
        <v>6950</v>
      </c>
      <c r="G4" s="14"/>
      <c r="H4" s="14"/>
    </row>
    <row r="5" customFormat="false" ht="15" hidden="false" customHeight="false" outlineLevel="0" collapsed="false">
      <c r="A5" s="8"/>
      <c r="B5" s="15"/>
      <c r="C5" s="16" t="n">
        <v>3</v>
      </c>
      <c r="D5" s="17" t="n">
        <v>400</v>
      </c>
      <c r="E5" s="18" t="n">
        <f aca="false">C5*D5</f>
        <v>1200</v>
      </c>
      <c r="F5" s="13"/>
      <c r="G5" s="14"/>
      <c r="H5" s="14"/>
    </row>
    <row r="6" customFormat="false" ht="15" hidden="false" customHeight="false" outlineLevel="0" collapsed="false">
      <c r="A6" s="8"/>
      <c r="B6" s="15"/>
      <c r="C6" s="16" t="n">
        <v>3</v>
      </c>
      <c r="D6" s="17"/>
      <c r="E6" s="18" t="n">
        <f aca="false">C6*D6</f>
        <v>0</v>
      </c>
      <c r="F6" s="13"/>
      <c r="G6" s="14"/>
      <c r="H6" s="14"/>
    </row>
    <row r="7" customFormat="false" ht="15" hidden="false" customHeight="false" outlineLevel="0" collapsed="false">
      <c r="A7" s="8"/>
      <c r="B7" s="15"/>
      <c r="C7" s="16"/>
      <c r="D7" s="17"/>
      <c r="E7" s="18" t="n">
        <f aca="false">C7*D7</f>
        <v>0</v>
      </c>
      <c r="F7" s="13"/>
      <c r="G7" s="14"/>
      <c r="H7" s="14"/>
    </row>
    <row r="8" customFormat="false" ht="15" hidden="false" customHeight="false" outlineLevel="0" collapsed="false">
      <c r="A8" s="8"/>
      <c r="B8" s="19"/>
      <c r="C8" s="20"/>
      <c r="D8" s="21"/>
      <c r="E8" s="22" t="n">
        <f aca="false">C8*D8</f>
        <v>0</v>
      </c>
      <c r="F8" s="13"/>
      <c r="G8" s="14"/>
      <c r="H8" s="14"/>
    </row>
    <row r="9" customFormat="false" ht="15" hidden="false" customHeight="false" outlineLevel="0" collapsed="false">
      <c r="A9" s="23" t="s">
        <v>7</v>
      </c>
      <c r="B9" s="23"/>
      <c r="C9" s="24" t="n">
        <f aca="false">SUM(C4:C8)</f>
        <v>16</v>
      </c>
      <c r="D9" s="25" t="n">
        <f aca="false">E9/C9</f>
        <v>387.5</v>
      </c>
      <c r="E9" s="26" t="n">
        <f aca="false">SUM(E4:E8)</f>
        <v>6200</v>
      </c>
      <c r="F9" s="13"/>
      <c r="G9" s="14"/>
      <c r="H9" s="14"/>
    </row>
    <row r="10" customFormat="false" ht="15" hidden="false" customHeight="false" outlineLevel="0" collapsed="false">
      <c r="A10" s="27" t="n">
        <v>2021</v>
      </c>
      <c r="B10" s="28"/>
      <c r="C10" s="29" t="n">
        <v>7</v>
      </c>
      <c r="D10" s="30" t="n">
        <v>600</v>
      </c>
      <c r="E10" s="12" t="n">
        <f aca="false">C10*D10</f>
        <v>4200</v>
      </c>
      <c r="F10" s="13"/>
      <c r="G10" s="14"/>
      <c r="H10" s="14"/>
    </row>
    <row r="11" customFormat="false" ht="15" hidden="false" customHeight="false" outlineLevel="0" collapsed="false">
      <c r="A11" s="27"/>
      <c r="B11" s="31"/>
      <c r="C11" s="16" t="n">
        <v>5</v>
      </c>
      <c r="D11" s="32" t="n">
        <v>700</v>
      </c>
      <c r="E11" s="18" t="n">
        <f aca="false">C11*D11</f>
        <v>3500</v>
      </c>
      <c r="F11" s="13"/>
      <c r="G11" s="14"/>
      <c r="H11" s="14"/>
    </row>
    <row r="12" customFormat="false" ht="15" hidden="false" customHeight="false" outlineLevel="0" collapsed="false">
      <c r="A12" s="27"/>
      <c r="B12" s="31"/>
      <c r="C12" s="16"/>
      <c r="D12" s="32"/>
      <c r="E12" s="18" t="n">
        <f aca="false">C12*D12</f>
        <v>0</v>
      </c>
      <c r="F12" s="13"/>
      <c r="G12" s="14"/>
      <c r="H12" s="14"/>
    </row>
    <row r="13" customFormat="false" ht="15" hidden="false" customHeight="false" outlineLevel="0" collapsed="false">
      <c r="A13" s="27"/>
      <c r="B13" s="31"/>
      <c r="C13" s="16"/>
      <c r="D13" s="32"/>
      <c r="E13" s="18" t="n">
        <f aca="false">C13*D13</f>
        <v>0</v>
      </c>
      <c r="F13" s="13"/>
      <c r="G13" s="14"/>
      <c r="H13" s="14"/>
    </row>
    <row r="14" customFormat="false" ht="15" hidden="false" customHeight="false" outlineLevel="0" collapsed="false">
      <c r="A14" s="27"/>
      <c r="B14" s="33"/>
      <c r="C14" s="20"/>
      <c r="D14" s="34"/>
      <c r="E14" s="22" t="n">
        <f aca="false">C14*D14</f>
        <v>0</v>
      </c>
      <c r="F14" s="13"/>
      <c r="G14" s="14"/>
      <c r="H14" s="14"/>
    </row>
    <row r="15" customFormat="false" ht="15" hidden="false" customHeight="false" outlineLevel="0" collapsed="false">
      <c r="A15" s="23" t="s">
        <v>7</v>
      </c>
      <c r="B15" s="23"/>
      <c r="C15" s="24" t="n">
        <f aca="false">SUM(C10:C14)</f>
        <v>12</v>
      </c>
      <c r="D15" s="25" t="n">
        <f aca="false">E15/C15</f>
        <v>641.666666666667</v>
      </c>
      <c r="E15" s="26" t="n">
        <f aca="false">SUM(E10:E14)</f>
        <v>7700</v>
      </c>
      <c r="F15" s="13"/>
      <c r="G15" s="35"/>
      <c r="H15" s="14"/>
    </row>
    <row r="16" customFormat="false" ht="27.75" hidden="false" customHeight="true" outlineLevel="0" collapsed="false">
      <c r="A16" s="36" t="s">
        <v>8</v>
      </c>
      <c r="B16" s="37"/>
      <c r="C16" s="37"/>
      <c r="D16" s="37"/>
      <c r="E16" s="37"/>
      <c r="F16" s="38" t="s">
        <v>9</v>
      </c>
      <c r="G16" s="5" t="s">
        <v>10</v>
      </c>
      <c r="H16" s="6" t="s">
        <v>11</v>
      </c>
    </row>
    <row r="17" customFormat="false" ht="15" hidden="false" customHeight="false" outlineLevel="0" collapsed="false">
      <c r="A17" s="39" t="n">
        <v>2022</v>
      </c>
      <c r="B17" s="28"/>
      <c r="C17" s="10" t="n">
        <v>3</v>
      </c>
      <c r="D17" s="40" t="n">
        <v>3000</v>
      </c>
      <c r="E17" s="12" t="n">
        <f aca="false">C17*D17</f>
        <v>9000</v>
      </c>
      <c r="F17" s="41" t="n">
        <f aca="false">(C9+C15)/2*D22</f>
        <v>38000</v>
      </c>
      <c r="G17" s="41" t="n">
        <f aca="false">F17-F4</f>
        <v>31050</v>
      </c>
      <c r="H17" s="42" t="n">
        <f aca="false">G17*0.4</f>
        <v>12420</v>
      </c>
      <c r="I17" s="43"/>
    </row>
    <row r="18" customFormat="false" ht="15" hidden="false" customHeight="false" outlineLevel="0" collapsed="false">
      <c r="A18" s="39"/>
      <c r="B18" s="31"/>
      <c r="C18" s="29" t="n">
        <v>4</v>
      </c>
      <c r="D18" s="44" t="n">
        <v>2500</v>
      </c>
      <c r="E18" s="18" t="n">
        <f aca="false">C18*D18</f>
        <v>10000</v>
      </c>
      <c r="F18" s="41"/>
      <c r="G18" s="41"/>
      <c r="H18" s="42"/>
      <c r="I18" s="43"/>
    </row>
    <row r="19" customFormat="false" ht="15" hidden="false" customHeight="false" outlineLevel="0" collapsed="false">
      <c r="A19" s="39"/>
      <c r="B19" s="31"/>
      <c r="C19" s="16"/>
      <c r="D19" s="45"/>
      <c r="E19" s="18" t="n">
        <f aca="false">C19*D19</f>
        <v>0</v>
      </c>
      <c r="F19" s="41"/>
      <c r="G19" s="41"/>
      <c r="H19" s="42"/>
      <c r="I19" s="43"/>
    </row>
    <row r="20" customFormat="false" ht="15" hidden="false" customHeight="false" outlineLevel="0" collapsed="false">
      <c r="A20" s="39"/>
      <c r="B20" s="31"/>
      <c r="C20" s="16"/>
      <c r="D20" s="45"/>
      <c r="E20" s="18" t="n">
        <f aca="false">C20*D20</f>
        <v>0</v>
      </c>
      <c r="F20" s="41"/>
      <c r="G20" s="41"/>
      <c r="H20" s="42"/>
      <c r="I20" s="43"/>
    </row>
    <row r="21" customFormat="false" ht="15" hidden="false" customHeight="false" outlineLevel="0" collapsed="false">
      <c r="A21" s="39"/>
      <c r="B21" s="31"/>
      <c r="C21" s="16"/>
      <c r="D21" s="46"/>
      <c r="E21" s="47" t="n">
        <f aca="false">C21*D21</f>
        <v>0</v>
      </c>
      <c r="F21" s="41"/>
      <c r="G21" s="41"/>
      <c r="H21" s="42"/>
      <c r="I21" s="43"/>
    </row>
    <row r="22" customFormat="false" ht="15" hidden="false" customHeight="false" outlineLevel="0" collapsed="false">
      <c r="A22" s="23" t="s">
        <v>7</v>
      </c>
      <c r="B22" s="23"/>
      <c r="C22" s="48" t="n">
        <f aca="false">SUM(C17:C21)</f>
        <v>7</v>
      </c>
      <c r="D22" s="25" t="n">
        <f aca="false">E22/C22</f>
        <v>2714.28571428571</v>
      </c>
      <c r="E22" s="26" t="n">
        <f aca="false">SUM(E17:E21)</f>
        <v>19000</v>
      </c>
      <c r="F22" s="41"/>
      <c r="G22" s="41"/>
      <c r="H22" s="42"/>
      <c r="I22" s="43"/>
    </row>
    <row r="23" customFormat="false" ht="15" hidden="false" customHeight="false" outlineLevel="0" collapsed="false">
      <c r="A23" s="7"/>
      <c r="B23" s="7"/>
      <c r="C23" s="49"/>
      <c r="G23" s="50"/>
    </row>
    <row r="24" customFormat="false" ht="14.25" hidden="false" customHeight="false" outlineLevel="0" collapsed="false">
      <c r="A24" s="51" t="s">
        <v>12</v>
      </c>
      <c r="G24" s="50"/>
    </row>
    <row r="25" customFormat="false" ht="14.25" hidden="false" customHeight="false" outlineLevel="0" collapsed="false">
      <c r="A25" s="52" t="s">
        <v>13</v>
      </c>
    </row>
    <row r="26" customFormat="false" ht="14.25" hidden="false" customHeight="false" outlineLevel="0" collapsed="false">
      <c r="A26" s="52" t="s">
        <v>14</v>
      </c>
    </row>
    <row r="27" customFormat="false" ht="14.25" hidden="false" customHeight="false" outlineLevel="0" collapsed="false">
      <c r="A27" s="52" t="s">
        <v>15</v>
      </c>
    </row>
  </sheetData>
  <sheetProtection algorithmName="SHA-512" hashValue="VeXt6vcWg5nyVCWV9Szr8CsNM2rmUCZmoD5l10/OKtuhHzMRZ3x+VXqoyTyHXqZLGF5HjKLKNC2axlgEvKNR9g==" saltValue="b8Clu4Mc8qCleAoGHHyIdA==" spinCount="100000" sheet="true" formatCells="false" formatColumns="false" formatRows="false" insertColumns="false" insertRows="false" insertHyperlinks="false" deleteColumns="false" deleteRows="false" sort="false" autoFilter="false" pivotTables="false"/>
  <mergeCells count="11">
    <mergeCell ref="A4:A8"/>
    <mergeCell ref="F4:F15"/>
    <mergeCell ref="A9:B9"/>
    <mergeCell ref="A10:A14"/>
    <mergeCell ref="A15:B15"/>
    <mergeCell ref="B16:E16"/>
    <mergeCell ref="A17:A21"/>
    <mergeCell ref="F17:F22"/>
    <mergeCell ref="G17:G22"/>
    <mergeCell ref="H17:H22"/>
    <mergeCell ref="A22:B22"/>
  </mergeCells>
  <conditionalFormatting sqref="C22">
    <cfRule type="cellIs" priority="2" operator="lessThan" aboveAverage="0" equalAverage="0" bottom="0" percent="0" rank="0" text="" dxfId="0">
      <formula>($C$9+$C$15)/4</formula>
    </cfRule>
    <cfRule type="cellIs" priority="3" operator="greaterThanOrEqual" aboveAverage="0" equalAverage="0" bottom="0" percent="0" rank="0" text="" dxfId="1">
      <formula>($C$9+$C$15)/4</formula>
    </cfRule>
  </conditionalFormatting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2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6875" defaultRowHeight="14.25" zeroHeight="false" outlineLevelRow="0" outlineLevelCol="0"/>
  <cols>
    <col collapsed="false" customWidth="true" hidden="false" outlineLevel="0" max="1" min="1" style="0" width="30.55"/>
    <col collapsed="false" customWidth="true" hidden="false" outlineLevel="0" max="2" min="2" style="0" width="29.82"/>
    <col collapsed="false" customWidth="true" hidden="false" outlineLevel="0" max="3" min="3" style="0" width="14.17"/>
    <col collapsed="false" customWidth="true" hidden="false" outlineLevel="0" max="4" min="4" style="0" width="13.17"/>
    <col collapsed="false" customWidth="true" hidden="false" outlineLevel="0" max="5" min="5" style="0" width="14.17"/>
    <col collapsed="false" customWidth="true" hidden="false" outlineLevel="0" max="6" min="6" style="0" width="15.45"/>
    <col collapsed="false" customWidth="true" hidden="false" outlineLevel="0" max="7" min="7" style="0" width="15.81"/>
    <col collapsed="false" customWidth="true" hidden="false" outlineLevel="0" max="8" min="8" style="0" width="16.45"/>
  </cols>
  <sheetData>
    <row r="1" customFormat="false" ht="14.25" hidden="false" customHeight="false" outlineLevel="0" collapsed="false">
      <c r="A1" s="1" t="s">
        <v>0</v>
      </c>
    </row>
    <row r="2" customFormat="false" ht="15" hidden="false" customHeight="false" outlineLevel="0" collapsed="false"/>
    <row r="3" customFormat="false" ht="27.75" hidden="false" customHeight="true" outlineLevel="0" collapsed="false">
      <c r="A3" s="2" t="s">
        <v>16</v>
      </c>
      <c r="B3" s="3" t="s">
        <v>2</v>
      </c>
      <c r="C3" s="4" t="s">
        <v>3</v>
      </c>
      <c r="D3" s="5" t="s">
        <v>4</v>
      </c>
      <c r="E3" s="5" t="s">
        <v>5</v>
      </c>
      <c r="F3" s="6" t="s">
        <v>6</v>
      </c>
      <c r="G3" s="7"/>
    </row>
    <row r="4" customFormat="false" ht="15" hidden="false" customHeight="false" outlineLevel="0" collapsed="false">
      <c r="A4" s="53" t="n">
        <v>43893</v>
      </c>
      <c r="B4" s="9"/>
      <c r="C4" s="10" t="n">
        <v>100</v>
      </c>
      <c r="D4" s="11" t="n">
        <v>800</v>
      </c>
      <c r="E4" s="54" t="n">
        <f aca="false">C4*D4</f>
        <v>80000</v>
      </c>
      <c r="F4" s="13" t="n">
        <f aca="false">((C10*D9)+E16)/2</f>
        <v>99365.7894736842</v>
      </c>
      <c r="G4" s="14"/>
      <c r="H4" s="14"/>
    </row>
    <row r="5" customFormat="false" ht="15" hidden="false" customHeight="false" outlineLevel="0" collapsed="false">
      <c r="A5" s="53"/>
      <c r="B5" s="15"/>
      <c r="C5" s="16" t="n">
        <v>100</v>
      </c>
      <c r="D5" s="17" t="n">
        <v>800</v>
      </c>
      <c r="E5" s="55" t="n">
        <f aca="false">C5*D5</f>
        <v>80000</v>
      </c>
      <c r="F5" s="13"/>
      <c r="G5" s="14"/>
      <c r="H5" s="14"/>
    </row>
    <row r="6" customFormat="false" ht="15" hidden="false" customHeight="false" outlineLevel="0" collapsed="false">
      <c r="A6" s="53"/>
      <c r="B6" s="15"/>
      <c r="C6" s="16"/>
      <c r="D6" s="17"/>
      <c r="E6" s="55" t="n">
        <f aca="false">C6*D6</f>
        <v>0</v>
      </c>
      <c r="F6" s="13"/>
      <c r="G6" s="14"/>
      <c r="H6" s="14"/>
    </row>
    <row r="7" customFormat="false" ht="15" hidden="false" customHeight="false" outlineLevel="0" collapsed="false">
      <c r="A7" s="53"/>
      <c r="B7" s="15"/>
      <c r="C7" s="16"/>
      <c r="D7" s="17"/>
      <c r="E7" s="55" t="n">
        <f aca="false">C7*D7</f>
        <v>0</v>
      </c>
      <c r="F7" s="13"/>
      <c r="G7" s="14"/>
      <c r="H7" s="14"/>
    </row>
    <row r="8" customFormat="false" ht="15" hidden="false" customHeight="false" outlineLevel="0" collapsed="false">
      <c r="A8" s="53"/>
      <c r="B8" s="19"/>
      <c r="C8" s="20"/>
      <c r="D8" s="21"/>
      <c r="E8" s="56" t="n">
        <f aca="false">C8*D8</f>
        <v>0</v>
      </c>
      <c r="F8" s="13"/>
      <c r="G8" s="14"/>
      <c r="H8" s="14"/>
    </row>
    <row r="9" customFormat="false" ht="15" hidden="false" customHeight="false" outlineLevel="0" collapsed="false">
      <c r="A9" s="57" t="n">
        <v>44197</v>
      </c>
      <c r="B9" s="58" t="s">
        <v>7</v>
      </c>
      <c r="C9" s="59" t="n">
        <f aca="false">SUM(C4:C8)</f>
        <v>200</v>
      </c>
      <c r="D9" s="60" t="n">
        <f aca="false">E9/C9</f>
        <v>800</v>
      </c>
      <c r="E9" s="61" t="n">
        <f aca="false">SUM(E4:E8)</f>
        <v>160000</v>
      </c>
      <c r="F9" s="13"/>
      <c r="G9" s="14"/>
      <c r="H9" s="14"/>
    </row>
    <row r="10" customFormat="false" ht="15" hidden="false" customHeight="false" outlineLevel="0" collapsed="false">
      <c r="A10" s="57"/>
      <c r="B10" s="62" t="s">
        <v>17</v>
      </c>
      <c r="C10" s="63" t="n">
        <f aca="false">C9*(366/(A9-A4))</f>
        <v>240.789473684211</v>
      </c>
      <c r="D10" s="64"/>
      <c r="E10" s="64"/>
      <c r="F10" s="13"/>
      <c r="G10" s="14"/>
      <c r="H10" s="14"/>
    </row>
    <row r="11" customFormat="false" ht="15" hidden="false" customHeight="false" outlineLevel="0" collapsed="false">
      <c r="A11" s="65" t="n">
        <v>2021</v>
      </c>
      <c r="B11" s="28"/>
      <c r="C11" s="29" t="n">
        <v>3</v>
      </c>
      <c r="D11" s="30" t="n">
        <v>700</v>
      </c>
      <c r="E11" s="54" t="n">
        <f aca="false">C11*D11</f>
        <v>2100</v>
      </c>
      <c r="F11" s="13"/>
      <c r="G11" s="14"/>
      <c r="H11" s="14"/>
    </row>
    <row r="12" customFormat="false" ht="15" hidden="false" customHeight="false" outlineLevel="0" collapsed="false">
      <c r="A12" s="65"/>
      <c r="B12" s="31"/>
      <c r="C12" s="16" t="n">
        <v>8</v>
      </c>
      <c r="D12" s="32" t="n">
        <v>500</v>
      </c>
      <c r="E12" s="55" t="n">
        <f aca="false">C12*D12</f>
        <v>4000</v>
      </c>
      <c r="F12" s="13"/>
      <c r="G12" s="14"/>
      <c r="H12" s="14"/>
    </row>
    <row r="13" customFormat="false" ht="15" hidden="false" customHeight="false" outlineLevel="0" collapsed="false">
      <c r="A13" s="65"/>
      <c r="B13" s="31"/>
      <c r="C13" s="16"/>
      <c r="D13" s="32"/>
      <c r="E13" s="55" t="n">
        <f aca="false">C13*D13</f>
        <v>0</v>
      </c>
      <c r="F13" s="13"/>
      <c r="G13" s="14"/>
      <c r="H13" s="14"/>
    </row>
    <row r="14" customFormat="false" ht="15" hidden="false" customHeight="false" outlineLevel="0" collapsed="false">
      <c r="A14" s="65"/>
      <c r="B14" s="31"/>
      <c r="C14" s="16"/>
      <c r="D14" s="32"/>
      <c r="E14" s="55" t="n">
        <f aca="false">C14*D14</f>
        <v>0</v>
      </c>
      <c r="F14" s="13"/>
      <c r="G14" s="14"/>
      <c r="H14" s="14"/>
    </row>
    <row r="15" customFormat="false" ht="15" hidden="false" customHeight="false" outlineLevel="0" collapsed="false">
      <c r="A15" s="65"/>
      <c r="B15" s="33"/>
      <c r="C15" s="20"/>
      <c r="D15" s="34"/>
      <c r="E15" s="56" t="n">
        <f aca="false">C15*D15</f>
        <v>0</v>
      </c>
      <c r="F15" s="13"/>
      <c r="G15" s="14"/>
      <c r="H15" s="14"/>
    </row>
    <row r="16" customFormat="false" ht="15" hidden="false" customHeight="false" outlineLevel="0" collapsed="false">
      <c r="A16" s="23" t="s">
        <v>18</v>
      </c>
      <c r="B16" s="23"/>
      <c r="C16" s="24" t="n">
        <f aca="false">SUM(C11:C15)</f>
        <v>11</v>
      </c>
      <c r="D16" s="25" t="n">
        <f aca="false">E16/C16</f>
        <v>554.545454545455</v>
      </c>
      <c r="E16" s="26" t="n">
        <f aca="false">SUM(E11:E15)</f>
        <v>6100</v>
      </c>
      <c r="F16" s="13"/>
      <c r="G16" s="35"/>
      <c r="H16" s="14"/>
    </row>
    <row r="17" customFormat="false" ht="15" hidden="false" customHeight="false" outlineLevel="0" collapsed="false">
      <c r="A17" s="66" t="s">
        <v>8</v>
      </c>
      <c r="B17" s="67"/>
      <c r="C17" s="67"/>
      <c r="D17" s="67"/>
      <c r="E17" s="67"/>
      <c r="F17" s="68" t="s">
        <v>9</v>
      </c>
      <c r="G17" s="68" t="s">
        <v>10</v>
      </c>
      <c r="H17" s="69" t="s">
        <v>11</v>
      </c>
    </row>
    <row r="18" customFormat="false" ht="15" hidden="false" customHeight="false" outlineLevel="0" collapsed="false">
      <c r="A18" s="70" t="n">
        <v>2022</v>
      </c>
      <c r="B18" s="71"/>
      <c r="C18" s="72" t="n">
        <v>12</v>
      </c>
      <c r="D18" s="73" t="n">
        <v>3000</v>
      </c>
      <c r="E18" s="61" t="n">
        <f aca="false">C18*D18</f>
        <v>36000</v>
      </c>
      <c r="F18" s="74" t="n">
        <f aca="false">(C10+C16)/2*D23</f>
        <v>359170.278637771</v>
      </c>
      <c r="G18" s="75" t="n">
        <f aca="false">F18-F4</f>
        <v>259804.489164087</v>
      </c>
      <c r="H18" s="13" t="n">
        <f aca="false">G18*0.4</f>
        <v>103921.795665635</v>
      </c>
    </row>
    <row r="19" customFormat="false" ht="15" hidden="false" customHeight="false" outlineLevel="0" collapsed="false">
      <c r="A19" s="70"/>
      <c r="B19" s="31"/>
      <c r="C19" s="29" t="n">
        <v>5</v>
      </c>
      <c r="D19" s="44" t="n">
        <v>2500</v>
      </c>
      <c r="E19" s="55" t="n">
        <f aca="false">C19*D19</f>
        <v>12500</v>
      </c>
      <c r="F19" s="74"/>
      <c r="G19" s="75"/>
      <c r="H19" s="13"/>
    </row>
    <row r="20" customFormat="false" ht="15" hidden="false" customHeight="false" outlineLevel="0" collapsed="false">
      <c r="A20" s="70"/>
      <c r="B20" s="31"/>
      <c r="C20" s="16"/>
      <c r="D20" s="45"/>
      <c r="E20" s="55" t="n">
        <f aca="false">C20*D20</f>
        <v>0</v>
      </c>
      <c r="F20" s="74"/>
      <c r="G20" s="75"/>
      <c r="H20" s="13"/>
    </row>
    <row r="21" customFormat="false" ht="15" hidden="false" customHeight="false" outlineLevel="0" collapsed="false">
      <c r="A21" s="70"/>
      <c r="B21" s="31"/>
      <c r="C21" s="16"/>
      <c r="D21" s="45"/>
      <c r="E21" s="55" t="n">
        <f aca="false">C21*D21</f>
        <v>0</v>
      </c>
      <c r="F21" s="74"/>
      <c r="G21" s="75"/>
      <c r="H21" s="13"/>
    </row>
    <row r="22" customFormat="false" ht="15" hidden="false" customHeight="false" outlineLevel="0" collapsed="false">
      <c r="A22" s="70"/>
      <c r="B22" s="31"/>
      <c r="C22" s="16"/>
      <c r="D22" s="46"/>
      <c r="E22" s="76" t="n">
        <f aca="false">C22*D22</f>
        <v>0</v>
      </c>
      <c r="F22" s="74"/>
      <c r="G22" s="75"/>
      <c r="H22" s="13"/>
    </row>
    <row r="23" customFormat="false" ht="15" hidden="false" customHeight="false" outlineLevel="0" collapsed="false">
      <c r="A23" s="77" t="s">
        <v>7</v>
      </c>
      <c r="B23" s="77"/>
      <c r="C23" s="48" t="n">
        <f aca="false">SUM(C18:C22)</f>
        <v>17</v>
      </c>
      <c r="D23" s="25" t="n">
        <f aca="false">E23/C23</f>
        <v>2852.94117647059</v>
      </c>
      <c r="E23" s="26" t="n">
        <f aca="false">SUM(E18:E22)</f>
        <v>48500</v>
      </c>
      <c r="F23" s="74"/>
      <c r="G23" s="75"/>
      <c r="H23" s="13"/>
    </row>
    <row r="24" customFormat="false" ht="15" hidden="false" customHeight="false" outlineLevel="0" collapsed="false">
      <c r="A24" s="78"/>
      <c r="B24" s="78"/>
      <c r="C24" s="78"/>
      <c r="D24" s="78"/>
      <c r="G24" s="50"/>
    </row>
    <row r="25" customFormat="false" ht="14.25" hidden="false" customHeight="false" outlineLevel="0" collapsed="false">
      <c r="A25" s="79" t="s">
        <v>12</v>
      </c>
      <c r="B25" s="78"/>
      <c r="C25" s="78"/>
      <c r="D25" s="78"/>
      <c r="G25" s="50"/>
    </row>
    <row r="26" customFormat="false" ht="14.25" hidden="false" customHeight="false" outlineLevel="0" collapsed="false">
      <c r="A26" s="52" t="s">
        <v>13</v>
      </c>
    </row>
    <row r="27" customFormat="false" ht="14.25" hidden="false" customHeight="false" outlineLevel="0" collapsed="false">
      <c r="A27" s="52" t="s">
        <v>14</v>
      </c>
    </row>
    <row r="28" customFormat="false" ht="14.25" hidden="false" customHeight="false" outlineLevel="0" collapsed="false">
      <c r="A28" s="52" t="s">
        <v>15</v>
      </c>
    </row>
  </sheetData>
  <sheetProtection algorithmName="SHA-512" hashValue="0ZQUkOjFRCtRJgyPahQb0QMpQ07sC5gu42lsEGDyKWBO7Rw+YGaW/EOapc6h2dAUOjFWG8bJJQfYyaNhQetSPQ==" saltValue="btkj1XCFmDEt9ZHNfp8kQQ==" spinCount="100000" sheet="true" formatColumns="false" formatRows="false" insertColumns="false" insertRows="false" insertHyperlinks="false" deleteColumns="false" deleteRows="false" sort="false" autoFilter="false" pivotTables="false"/>
  <mergeCells count="12">
    <mergeCell ref="A4:A8"/>
    <mergeCell ref="F4:F16"/>
    <mergeCell ref="A9:A10"/>
    <mergeCell ref="D10:E10"/>
    <mergeCell ref="A11:A15"/>
    <mergeCell ref="A16:B16"/>
    <mergeCell ref="B17:E17"/>
    <mergeCell ref="A18:A22"/>
    <mergeCell ref="F18:F23"/>
    <mergeCell ref="G18:G23"/>
    <mergeCell ref="H18:H23"/>
    <mergeCell ref="A23:B23"/>
  </mergeCells>
  <conditionalFormatting sqref="C23">
    <cfRule type="cellIs" priority="2" operator="lessThan" aboveAverage="0" equalAverage="0" bottom="0" percent="0" rank="0" text="" dxfId="2">
      <formula>($C$10+$C$16)/4</formula>
    </cfRule>
    <cfRule type="cellIs" priority="3" operator="greaterThanOrEqual" aboveAverage="0" equalAverage="0" bottom="0" percent="0" rank="0" text="" dxfId="3">
      <formula>($C$10+$C$16)/4</formula>
    </cfRule>
  </conditionalFormatting>
  <dataValidations count="2">
    <dataValidation allowBlank="true" error="należy wybrać datę w roku 2020" errorStyle="stop" errorTitle="zła wartość" operator="between" showDropDown="false" showErrorMessage="true" showInputMessage="true" sqref="A2:B2" type="date">
      <formula1>43831</formula1>
      <formula2>44196</formula2>
    </dataValidation>
    <dataValidation allowBlank="true" errorStyle="stop" operator="between" showDropDown="false" showErrorMessage="true" showInputMessage="true" sqref="A4:A8" type="date">
      <formula1>43831</formula1>
      <formula2>44196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22"/>
  <sheetViews>
    <sheetView showFormulas="false" showGridLines="true" showRowColHeaders="true" showZeros="true" rightToLeft="false" tabSelected="false" showOutlineSymbols="true" defaultGridColor="true" view="normal" topLeftCell="A10" colorId="64" zoomScale="100" zoomScaleNormal="100" zoomScalePageLayoutView="100" workbookViewId="0">
      <selection pane="topLeft" activeCell="B11" activeCellId="0" sqref="B11"/>
    </sheetView>
  </sheetViews>
  <sheetFormatPr defaultColWidth="8.6875" defaultRowHeight="14.25" zeroHeight="false" outlineLevelRow="0" outlineLevelCol="0"/>
  <cols>
    <col collapsed="false" customWidth="true" hidden="false" outlineLevel="0" max="1" min="1" style="0" width="36.18"/>
    <col collapsed="false" customWidth="true" hidden="false" outlineLevel="0" max="2" min="2" style="0" width="27.54"/>
    <col collapsed="false" customWidth="true" hidden="false" outlineLevel="0" max="3" min="3" style="0" width="8.82"/>
    <col collapsed="false" customWidth="true" hidden="false" outlineLevel="0" max="4" min="4" style="0" width="16.54"/>
    <col collapsed="false" customWidth="true" hidden="false" outlineLevel="0" max="5" min="5" style="0" width="13.01"/>
    <col collapsed="false" customWidth="true" hidden="false" outlineLevel="0" max="6" min="6" style="0" width="15.45"/>
    <col collapsed="false" customWidth="true" hidden="false" outlineLevel="0" max="8" min="7" style="0" width="12.27"/>
    <col collapsed="false" customWidth="true" hidden="false" outlineLevel="0" max="9" min="9" style="0" width="9.82"/>
  </cols>
  <sheetData>
    <row r="1" customFormat="false" ht="14.25" hidden="false" customHeight="false" outlineLevel="0" collapsed="false">
      <c r="A1" s="1" t="s">
        <v>0</v>
      </c>
    </row>
    <row r="2" customFormat="false" ht="15" hidden="false" customHeight="false" outlineLevel="0" collapsed="false"/>
    <row r="3" customFormat="false" ht="30" hidden="false" customHeight="false" outlineLevel="0" collapsed="false">
      <c r="A3" s="2" t="s">
        <v>19</v>
      </c>
      <c r="B3" s="3" t="s">
        <v>2</v>
      </c>
      <c r="C3" s="4" t="s">
        <v>3</v>
      </c>
      <c r="D3" s="5" t="s">
        <v>4</v>
      </c>
      <c r="E3" s="5" t="s">
        <v>5</v>
      </c>
      <c r="F3" s="6" t="s">
        <v>6</v>
      </c>
      <c r="G3" s="7"/>
    </row>
    <row r="4" customFormat="false" ht="15" hidden="false" customHeight="false" outlineLevel="0" collapsed="false">
      <c r="A4" s="53" t="n">
        <v>44378</v>
      </c>
      <c r="B4" s="9"/>
      <c r="C4" s="10" t="n">
        <v>10</v>
      </c>
      <c r="D4" s="11" t="n">
        <v>1000</v>
      </c>
      <c r="E4" s="54" t="n">
        <f aca="false">C4*D4</f>
        <v>10000</v>
      </c>
      <c r="F4" s="13" t="n">
        <f aca="false">C10*D9</f>
        <v>39673.9130434783</v>
      </c>
      <c r="G4" s="14"/>
      <c r="H4" s="14"/>
    </row>
    <row r="5" customFormat="false" ht="15" hidden="false" customHeight="false" outlineLevel="0" collapsed="false">
      <c r="A5" s="53"/>
      <c r="B5" s="15"/>
      <c r="C5" s="16" t="n">
        <v>5</v>
      </c>
      <c r="D5" s="17" t="n">
        <v>2000</v>
      </c>
      <c r="E5" s="55" t="n">
        <f aca="false">C5*D5</f>
        <v>10000</v>
      </c>
      <c r="F5" s="13"/>
      <c r="G5" s="14"/>
      <c r="H5" s="14"/>
      <c r="I5" s="80"/>
    </row>
    <row r="6" customFormat="false" ht="15" hidden="false" customHeight="false" outlineLevel="0" collapsed="false">
      <c r="A6" s="53"/>
      <c r="B6" s="15"/>
      <c r="C6" s="16"/>
      <c r="D6" s="17"/>
      <c r="E6" s="55" t="n">
        <f aca="false">C6*D6</f>
        <v>0</v>
      </c>
      <c r="F6" s="13"/>
      <c r="G6" s="14"/>
      <c r="H6" s="14"/>
      <c r="I6" s="80"/>
    </row>
    <row r="7" customFormat="false" ht="15" hidden="false" customHeight="false" outlineLevel="0" collapsed="false">
      <c r="A7" s="53"/>
      <c r="B7" s="15"/>
      <c r="C7" s="16"/>
      <c r="D7" s="17"/>
      <c r="E7" s="55" t="n">
        <f aca="false">C7*D7</f>
        <v>0</v>
      </c>
      <c r="F7" s="13"/>
      <c r="G7" s="14"/>
      <c r="H7" s="14"/>
    </row>
    <row r="8" customFormat="false" ht="15" hidden="false" customHeight="false" outlineLevel="0" collapsed="false">
      <c r="A8" s="53"/>
      <c r="B8" s="19"/>
      <c r="C8" s="20"/>
      <c r="D8" s="21"/>
      <c r="E8" s="56" t="n">
        <f aca="false">C8*D8</f>
        <v>0</v>
      </c>
      <c r="F8" s="13"/>
      <c r="G8" s="14"/>
      <c r="H8" s="14"/>
    </row>
    <row r="9" customFormat="false" ht="15" hidden="false" customHeight="false" outlineLevel="0" collapsed="false">
      <c r="A9" s="57" t="n">
        <v>44562</v>
      </c>
      <c r="B9" s="58" t="s">
        <v>7</v>
      </c>
      <c r="C9" s="59" t="n">
        <f aca="false">SUM(C4:C8)</f>
        <v>15</v>
      </c>
      <c r="D9" s="60" t="n">
        <f aca="false">E9/C9</f>
        <v>1333.33333333333</v>
      </c>
      <c r="E9" s="61" t="n">
        <f aca="false">SUM(E4:E8)</f>
        <v>20000</v>
      </c>
      <c r="F9" s="13"/>
      <c r="G9" s="14"/>
      <c r="H9" s="14"/>
    </row>
    <row r="10" customFormat="false" ht="15" hidden="false" customHeight="false" outlineLevel="0" collapsed="false">
      <c r="A10" s="57"/>
      <c r="B10" s="62" t="s">
        <v>17</v>
      </c>
      <c r="C10" s="63" t="n">
        <f aca="false">C9*(365/(A9-A4))</f>
        <v>29.7554347826087</v>
      </c>
      <c r="D10" s="64"/>
      <c r="E10" s="64"/>
      <c r="F10" s="13"/>
      <c r="G10" s="35"/>
      <c r="H10" s="14"/>
    </row>
    <row r="11" customFormat="false" ht="30" hidden="false" customHeight="false" outlineLevel="0" collapsed="false">
      <c r="A11" s="81" t="s">
        <v>8</v>
      </c>
      <c r="B11" s="3" t="s">
        <v>2</v>
      </c>
      <c r="C11" s="4" t="s">
        <v>3</v>
      </c>
      <c r="D11" s="5" t="s">
        <v>4</v>
      </c>
      <c r="E11" s="5" t="s">
        <v>5</v>
      </c>
      <c r="F11" s="38" t="s">
        <v>9</v>
      </c>
      <c r="G11" s="5" t="s">
        <v>10</v>
      </c>
      <c r="H11" s="6" t="s">
        <v>11</v>
      </c>
    </row>
    <row r="12" customFormat="false" ht="15" hidden="false" customHeight="false" outlineLevel="0" collapsed="false">
      <c r="A12" s="39" t="n">
        <v>2022</v>
      </c>
      <c r="B12" s="31"/>
      <c r="C12" s="82" t="n">
        <v>5</v>
      </c>
      <c r="D12" s="83" t="n">
        <v>3000</v>
      </c>
      <c r="E12" s="55" t="n">
        <f aca="false">C12*D12</f>
        <v>15000</v>
      </c>
      <c r="F12" s="41" t="n">
        <f aca="false">C10*D17</f>
        <v>99184.7826086956</v>
      </c>
      <c r="G12" s="41" t="n">
        <f aca="false">F12-F4</f>
        <v>59510.8695652174</v>
      </c>
      <c r="H12" s="42" t="n">
        <f aca="false">G12*0.4</f>
        <v>23804.347826087</v>
      </c>
    </row>
    <row r="13" customFormat="false" ht="15" hidden="false" customHeight="false" outlineLevel="0" collapsed="false">
      <c r="A13" s="39"/>
      <c r="B13" s="31"/>
      <c r="C13" s="29" t="n">
        <v>10</v>
      </c>
      <c r="D13" s="44" t="n">
        <v>3500</v>
      </c>
      <c r="E13" s="55" t="n">
        <f aca="false">C13*D13</f>
        <v>35000</v>
      </c>
      <c r="F13" s="41"/>
      <c r="G13" s="41"/>
      <c r="H13" s="42"/>
    </row>
    <row r="14" customFormat="false" ht="15" hidden="false" customHeight="false" outlineLevel="0" collapsed="false">
      <c r="A14" s="39"/>
      <c r="B14" s="31"/>
      <c r="C14" s="16"/>
      <c r="D14" s="45"/>
      <c r="E14" s="55" t="n">
        <f aca="false">C14*D14</f>
        <v>0</v>
      </c>
      <c r="F14" s="41"/>
      <c r="G14" s="41"/>
      <c r="H14" s="42"/>
    </row>
    <row r="15" customFormat="false" ht="15" hidden="false" customHeight="false" outlineLevel="0" collapsed="false">
      <c r="A15" s="39"/>
      <c r="B15" s="31"/>
      <c r="C15" s="16"/>
      <c r="D15" s="45"/>
      <c r="E15" s="55" t="n">
        <f aca="false">C15*D15</f>
        <v>0</v>
      </c>
      <c r="F15" s="41"/>
      <c r="G15" s="41"/>
      <c r="H15" s="42"/>
    </row>
    <row r="16" customFormat="false" ht="15" hidden="false" customHeight="false" outlineLevel="0" collapsed="false">
      <c r="A16" s="39"/>
      <c r="B16" s="31"/>
      <c r="C16" s="16"/>
      <c r="D16" s="46"/>
      <c r="E16" s="76" t="n">
        <f aca="false">C16*D16</f>
        <v>0</v>
      </c>
      <c r="F16" s="41"/>
      <c r="G16" s="41"/>
      <c r="H16" s="42"/>
    </row>
    <row r="17" customFormat="false" ht="15" hidden="false" customHeight="false" outlineLevel="0" collapsed="false">
      <c r="A17" s="23" t="s">
        <v>7</v>
      </c>
      <c r="B17" s="23"/>
      <c r="C17" s="48" t="n">
        <f aca="false">SUM(C12:C16)</f>
        <v>15</v>
      </c>
      <c r="D17" s="26" t="n">
        <f aca="false">E17/C17</f>
        <v>3333.33333333333</v>
      </c>
      <c r="E17" s="26" t="n">
        <f aca="false">SUM(E12:E16)</f>
        <v>50000</v>
      </c>
      <c r="F17" s="41"/>
      <c r="G17" s="41"/>
      <c r="H17" s="42"/>
    </row>
    <row r="18" customFormat="false" ht="15" hidden="false" customHeight="false" outlineLevel="0" collapsed="false">
      <c r="A18" s="7"/>
      <c r="B18" s="7"/>
      <c r="C18" s="49"/>
      <c r="G18" s="50"/>
    </row>
    <row r="19" customFormat="false" ht="14.25" hidden="false" customHeight="false" outlineLevel="0" collapsed="false">
      <c r="A19" s="51" t="s">
        <v>12</v>
      </c>
      <c r="G19" s="50"/>
    </row>
    <row r="20" customFormat="false" ht="14.25" hidden="false" customHeight="false" outlineLevel="0" collapsed="false">
      <c r="A20" s="52" t="s">
        <v>20</v>
      </c>
    </row>
    <row r="21" customFormat="false" ht="14.25" hidden="false" customHeight="false" outlineLevel="0" collapsed="false">
      <c r="A21" s="52" t="s">
        <v>14</v>
      </c>
    </row>
    <row r="22" customFormat="false" ht="14.25" hidden="false" customHeight="false" outlineLevel="0" collapsed="false">
      <c r="A22" s="52" t="s">
        <v>15</v>
      </c>
    </row>
  </sheetData>
  <sheetProtection algorithmName="SHA-512" hashValue="9FdktrW+lMMnFKQG8QsBT16q9H4VYBAUSLd6nBNNedkyidKAgMSbEyEO1p3ZaNGQt1wcJ260J5LBQPbh1vkkwQ==" saltValue="hIHWEh9e7tWihtkpwsixuA==" spinCount="100000" sheet="true" objects="true" scenarios="true" formatCells="false"/>
  <mergeCells count="9">
    <mergeCell ref="A4:A8"/>
    <mergeCell ref="F4:F10"/>
    <mergeCell ref="A9:A10"/>
    <mergeCell ref="D10:E10"/>
    <mergeCell ref="A12:A16"/>
    <mergeCell ref="F12:F17"/>
    <mergeCell ref="G12:G17"/>
    <mergeCell ref="H12:H17"/>
    <mergeCell ref="A17:B17"/>
  </mergeCells>
  <conditionalFormatting sqref="C17">
    <cfRule type="cellIs" priority="2" operator="lessThan" aboveAverage="0" equalAverage="0" bottom="0" percent="0" rank="0" text="" dxfId="4">
      <formula>$C$10/2</formula>
    </cfRule>
    <cfRule type="cellIs" priority="3" operator="greaterThanOrEqual" aboveAverage="0" equalAverage="0" bottom="0" percent="0" rank="0" text="" dxfId="5">
      <formula>$C$10/2</formula>
    </cfRule>
  </conditionalFormatting>
  <dataValidations count="2">
    <dataValidation allowBlank="true" error="należy wybrać datę w roku 2020" errorStyle="stop" errorTitle="zła wartość" operator="between" showDropDown="false" showErrorMessage="true" showInputMessage="true" sqref="A2:B2" type="date">
      <formula1>43831</formula1>
      <formula2>44196</formula2>
    </dataValidation>
    <dataValidation allowBlank="true" errorStyle="stop" operator="between" showDropDown="false" showErrorMessage="true" showInputMessage="true" sqref="A4:A8" type="date">
      <formula1>44197</formula1>
      <formula2>44561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2022-08-15T20:22:08Z</dcterms:created>
  <dc:creator>TOMASZEWSKI Łukasz</dc:creator>
  <dc:description/>
  <dc:language>pl-PL</dc:language>
  <cp:lastModifiedBy>DŻYGAŁA Iwona</cp:lastModifiedBy>
  <dcterms:modified xsi:type="dcterms:W3CDTF">2022-09-29T12:23:26Z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